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kó Kálmán\Downloads\2023-03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B21" i="1"/>
  <c r="B11" i="1" l="1"/>
  <c r="E11" i="1" s="1"/>
  <c r="G11" i="1" s="1"/>
  <c r="E19" i="1"/>
  <c r="E10" i="1"/>
  <c r="G10" i="1" s="1"/>
  <c r="E9" i="1"/>
  <c r="G9" i="1" s="1"/>
  <c r="E8" i="1"/>
  <c r="F8" i="1" s="1"/>
  <c r="E7" i="1"/>
  <c r="G7" i="1" s="1"/>
  <c r="E6" i="1"/>
  <c r="G6" i="1" s="1"/>
  <c r="E5" i="1"/>
  <c r="G5" i="1" s="1"/>
  <c r="E4" i="1"/>
  <c r="G4" i="1" s="1"/>
  <c r="E3" i="1"/>
  <c r="G3" i="1" s="1"/>
  <c r="G8" i="1" l="1"/>
  <c r="G12" i="1" s="1"/>
  <c r="E14" i="1" s="1"/>
  <c r="E24" i="1" s="1"/>
  <c r="E20" i="1"/>
  <c r="E23" i="1" l="1"/>
</calcChain>
</file>

<file path=xl/sharedStrings.xml><?xml version="1.0" encoding="utf-8"?>
<sst xmlns="http://schemas.openxmlformats.org/spreadsheetml/2006/main" count="28" uniqueCount="26">
  <si>
    <t>Ft/hó</t>
  </si>
  <si>
    <t>létszám</t>
  </si>
  <si>
    <t>munkanapok száma</t>
  </si>
  <si>
    <t>érték</t>
  </si>
  <si>
    <t>járulék</t>
  </si>
  <si>
    <t>összesen</t>
  </si>
  <si>
    <t>tanulói felelősségbiztosítás</t>
  </si>
  <si>
    <t>TB ügyintézés</t>
  </si>
  <si>
    <t>könyvelés</t>
  </si>
  <si>
    <t xml:space="preserve">bank költség </t>
  </si>
  <si>
    <t>összesen:</t>
  </si>
  <si>
    <t xml:space="preserve">1 tanulóra vetített tervezett költség: </t>
  </si>
  <si>
    <t>Tervezett bevétel</t>
  </si>
  <si>
    <t>közismereti oktatás napok száma</t>
  </si>
  <si>
    <t>visszaigényelhető napok száma</t>
  </si>
  <si>
    <t>napi költségtérítés</t>
  </si>
  <si>
    <t>visszaigényelhető összeg</t>
  </si>
  <si>
    <t>Tervezett kiadás nyári gyakorlatra</t>
  </si>
  <si>
    <t>mester fizetése (?)</t>
  </si>
  <si>
    <t>1 tanulóra vetített tervezett bevétel</t>
  </si>
  <si>
    <t>Összes eredmény</t>
  </si>
  <si>
    <t>1 tanulóra vetített tervezett eredmény</t>
  </si>
  <si>
    <t>étkezési hozzájárulás (?)</t>
  </si>
  <si>
    <t>foglalkozás egészségügyi, üzemorvosi vizsgálat (?)</t>
  </si>
  <si>
    <t>munkaruha (?)</t>
  </si>
  <si>
    <t xml:space="preserve">szakképzési bérköltség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</si>
</sst>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164" fontId="3" fillId="0" borderId="2" xfId="1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164" fontId="3" fillId="0" borderId="4" xfId="1" applyNumberFormat="1" applyFont="1" applyBorder="1"/>
    <xf numFmtId="164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/>
    <xf numFmtId="164" fontId="5" fillId="0" borderId="5" xfId="1" applyNumberFormat="1" applyFont="1" applyBorder="1"/>
    <xf numFmtId="0" fontId="5" fillId="0" borderId="5" xfId="0" applyFont="1" applyBorder="1"/>
    <xf numFmtId="164" fontId="5" fillId="0" borderId="6" xfId="0" applyNumberFormat="1" applyFont="1" applyBorder="1"/>
    <xf numFmtId="0" fontId="3" fillId="0" borderId="4" xfId="0" applyFont="1" applyBorder="1" applyAlignment="1">
      <alignment horizontal="left" wrapText="1"/>
    </xf>
    <xf numFmtId="0" fontId="3" fillId="0" borderId="5" xfId="0" applyFont="1" applyBorder="1"/>
    <xf numFmtId="164" fontId="4" fillId="0" borderId="5" xfId="1" applyNumberFormat="1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3" fillId="0" borderId="4" xfId="0" applyFont="1" applyBorder="1"/>
    <xf numFmtId="164" fontId="3" fillId="0" borderId="5" xfId="2" applyNumberFormat="1" applyFont="1" applyBorder="1"/>
    <xf numFmtId="164" fontId="3" fillId="0" borderId="6" xfId="1" applyNumberFormat="1" applyFont="1" applyBorder="1"/>
    <xf numFmtId="0" fontId="2" fillId="0" borderId="5" xfId="0" applyFont="1" applyBorder="1"/>
    <xf numFmtId="164" fontId="3" fillId="0" borderId="5" xfId="0" applyNumberFormat="1" applyFont="1" applyBorder="1"/>
    <xf numFmtId="164" fontId="2" fillId="0" borderId="6" xfId="0" applyNumberFormat="1" applyFont="1" applyBorder="1"/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1" applyNumberFormat="1" applyFont="1" applyBorder="1"/>
    <xf numFmtId="0" fontId="3" fillId="0" borderId="10" xfId="0" applyFont="1" applyBorder="1"/>
    <xf numFmtId="0" fontId="3" fillId="0" borderId="11" xfId="0" applyFont="1" applyBorder="1"/>
    <xf numFmtId="164" fontId="0" fillId="0" borderId="0" xfId="0" applyNumberFormat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0" xfId="1" applyNumberFormat="1" applyFont="1" applyBorder="1"/>
    <xf numFmtId="0" fontId="3" fillId="0" borderId="4" xfId="0" applyFont="1" applyBorder="1" applyAlignment="1">
      <alignment horizontal="center"/>
    </xf>
    <xf numFmtId="164" fontId="2" fillId="0" borderId="6" xfId="1" applyNumberFormat="1" applyFont="1" applyBorder="1"/>
    <xf numFmtId="164" fontId="6" fillId="0" borderId="0" xfId="0" applyNumberFormat="1" applyFont="1"/>
    <xf numFmtId="0" fontId="0" fillId="0" borderId="17" xfId="0" applyBorder="1"/>
    <xf numFmtId="0" fontId="2" fillId="0" borderId="18" xfId="0" applyFont="1" applyBorder="1"/>
    <xf numFmtId="164" fontId="2" fillId="0" borderId="19" xfId="1" applyNumberFormat="1" applyFont="1" applyBorder="1"/>
    <xf numFmtId="164" fontId="2" fillId="0" borderId="16" xfId="1" applyNumberFormat="1" applyFont="1" applyBorder="1"/>
    <xf numFmtId="0" fontId="0" fillId="0" borderId="20" xfId="0" applyBorder="1"/>
    <xf numFmtId="0" fontId="0" fillId="0" borderId="15" xfId="0" applyBorder="1"/>
    <xf numFmtId="164" fontId="5" fillId="0" borderId="4" xfId="1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15" sqref="J15"/>
    </sheetView>
  </sheetViews>
  <sheetFormatPr defaultRowHeight="15" x14ac:dyDescent="0.25"/>
  <cols>
    <col min="1" max="1" width="45.42578125" bestFit="1" customWidth="1"/>
    <col min="2" max="2" width="9.85546875" bestFit="1" customWidth="1"/>
    <col min="3" max="3" width="8.85546875" bestFit="1" customWidth="1"/>
    <col min="4" max="4" width="8.7109375" bestFit="1" customWidth="1"/>
    <col min="5" max="5" width="11.7109375" bestFit="1" customWidth="1"/>
    <col min="6" max="6" width="8.28515625" bestFit="1" customWidth="1"/>
    <col min="7" max="7" width="11.7109375" bestFit="1" customWidth="1"/>
  </cols>
  <sheetData>
    <row r="1" spans="1:7" ht="15.75" x14ac:dyDescent="0.25">
      <c r="A1" s="1" t="s">
        <v>17</v>
      </c>
      <c r="B1" s="2"/>
      <c r="C1" s="2"/>
      <c r="D1" s="2"/>
      <c r="E1" s="2"/>
      <c r="F1" s="3"/>
      <c r="G1" s="4"/>
    </row>
    <row r="2" spans="1:7" ht="47.25" x14ac:dyDescent="0.25">
      <c r="A2" s="5"/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8" t="s">
        <v>5</v>
      </c>
    </row>
    <row r="3" spans="1:7" ht="15.75" x14ac:dyDescent="0.25">
      <c r="A3" s="9" t="s">
        <v>25</v>
      </c>
      <c r="B3" s="10">
        <v>100000</v>
      </c>
      <c r="C3" s="10">
        <v>10</v>
      </c>
      <c r="D3" s="11"/>
      <c r="E3" s="10">
        <f t="shared" ref="E3:E7" si="0">B3*C3</f>
        <v>1000000</v>
      </c>
      <c r="F3" s="10">
        <v>0</v>
      </c>
      <c r="G3" s="12">
        <f>E3+F3</f>
        <v>1000000</v>
      </c>
    </row>
    <row r="4" spans="1:7" ht="15.75" x14ac:dyDescent="0.25">
      <c r="A4" s="51" t="s">
        <v>22</v>
      </c>
      <c r="B4" s="10">
        <v>6600</v>
      </c>
      <c r="C4" s="24">
        <v>0</v>
      </c>
      <c r="D4" s="14"/>
      <c r="E4" s="13">
        <f t="shared" si="0"/>
        <v>0</v>
      </c>
      <c r="F4" s="13">
        <v>0</v>
      </c>
      <c r="G4" s="15">
        <f t="shared" ref="G4:G11" si="1">E4+F4</f>
        <v>0</v>
      </c>
    </row>
    <row r="5" spans="1:7" ht="31.5" x14ac:dyDescent="0.25">
      <c r="A5" s="52" t="s">
        <v>23</v>
      </c>
      <c r="B5" s="10">
        <v>7000</v>
      </c>
      <c r="C5" s="24">
        <v>0</v>
      </c>
      <c r="D5" s="17"/>
      <c r="E5" s="10">
        <f t="shared" si="0"/>
        <v>0</v>
      </c>
      <c r="F5" s="10">
        <v>0</v>
      </c>
      <c r="G5" s="12">
        <f t="shared" si="1"/>
        <v>0</v>
      </c>
    </row>
    <row r="6" spans="1:7" ht="15.75" x14ac:dyDescent="0.25">
      <c r="A6" s="16" t="s">
        <v>6</v>
      </c>
      <c r="B6" s="10">
        <v>1000</v>
      </c>
      <c r="C6" s="10">
        <v>44</v>
      </c>
      <c r="D6" s="17"/>
      <c r="E6" s="10">
        <f t="shared" si="0"/>
        <v>44000</v>
      </c>
      <c r="F6" s="10">
        <v>0</v>
      </c>
      <c r="G6" s="12">
        <f t="shared" si="1"/>
        <v>44000</v>
      </c>
    </row>
    <row r="7" spans="1:7" ht="15.75" x14ac:dyDescent="0.25">
      <c r="A7" s="52" t="s">
        <v>24</v>
      </c>
      <c r="B7" s="18">
        <v>15000</v>
      </c>
      <c r="C7" s="24">
        <v>0</v>
      </c>
      <c r="D7" s="19"/>
      <c r="E7" s="18">
        <f t="shared" si="0"/>
        <v>0</v>
      </c>
      <c r="F7" s="18">
        <v>0</v>
      </c>
      <c r="G7" s="20">
        <f t="shared" si="1"/>
        <v>0</v>
      </c>
    </row>
    <row r="8" spans="1:7" ht="15.75" x14ac:dyDescent="0.25">
      <c r="A8" s="53" t="s">
        <v>18</v>
      </c>
      <c r="B8" s="22">
        <v>10000</v>
      </c>
      <c r="C8" s="24">
        <v>0</v>
      </c>
      <c r="D8" s="17"/>
      <c r="E8" s="10">
        <f t="shared" ref="E8:E11" si="2">B8*C8</f>
        <v>0</v>
      </c>
      <c r="F8" s="22">
        <f>E8*0.13</f>
        <v>0</v>
      </c>
      <c r="G8" s="12">
        <f t="shared" si="1"/>
        <v>0</v>
      </c>
    </row>
    <row r="9" spans="1:7" ht="15.75" x14ac:dyDescent="0.25">
      <c r="A9" s="21" t="s">
        <v>7</v>
      </c>
      <c r="B9" s="10">
        <v>2000</v>
      </c>
      <c r="C9" s="10">
        <v>44</v>
      </c>
      <c r="D9" s="17"/>
      <c r="E9" s="10">
        <f t="shared" si="2"/>
        <v>88000</v>
      </c>
      <c r="F9" s="10">
        <v>0</v>
      </c>
      <c r="G9" s="23">
        <f t="shared" si="1"/>
        <v>88000</v>
      </c>
    </row>
    <row r="10" spans="1:7" ht="15.75" x14ac:dyDescent="0.25">
      <c r="A10" s="21" t="s">
        <v>8</v>
      </c>
      <c r="B10" s="10">
        <v>25000</v>
      </c>
      <c r="C10" s="10">
        <v>1</v>
      </c>
      <c r="D10" s="17"/>
      <c r="E10" s="10">
        <f t="shared" si="2"/>
        <v>25000</v>
      </c>
      <c r="F10" s="10">
        <v>0</v>
      </c>
      <c r="G10" s="23">
        <f t="shared" si="1"/>
        <v>25000</v>
      </c>
    </row>
    <row r="11" spans="1:7" ht="15.75" x14ac:dyDescent="0.25">
      <c r="A11" s="21" t="s">
        <v>9</v>
      </c>
      <c r="B11" s="10">
        <f>(B3*0.815)*0.006</f>
        <v>489</v>
      </c>
      <c r="C11" s="10">
        <v>44</v>
      </c>
      <c r="D11" s="17"/>
      <c r="E11" s="10">
        <f t="shared" si="2"/>
        <v>21516</v>
      </c>
      <c r="F11" s="10">
        <v>0</v>
      </c>
      <c r="G11" s="23">
        <f t="shared" si="1"/>
        <v>21516</v>
      </c>
    </row>
    <row r="12" spans="1:7" ht="15.75" x14ac:dyDescent="0.25">
      <c r="A12" s="21" t="s">
        <v>10</v>
      </c>
      <c r="B12" s="17"/>
      <c r="C12" s="25"/>
      <c r="D12" s="17"/>
      <c r="E12" s="17"/>
      <c r="F12" s="17"/>
      <c r="G12" s="26">
        <f>SUM(G3:G11)</f>
        <v>1178516</v>
      </c>
    </row>
    <row r="13" spans="1:7" ht="15.75" x14ac:dyDescent="0.25">
      <c r="A13" s="27"/>
      <c r="B13" s="28"/>
      <c r="C13" s="28"/>
      <c r="D13" s="28"/>
      <c r="E13" s="28"/>
      <c r="F13" s="28"/>
      <c r="G13" s="29"/>
    </row>
    <row r="14" spans="1:7" ht="16.5" thickBot="1" x14ac:dyDescent="0.3">
      <c r="A14" s="30" t="s">
        <v>11</v>
      </c>
      <c r="B14" s="31"/>
      <c r="C14" s="31"/>
      <c r="D14" s="31"/>
      <c r="E14" s="32">
        <f>G12/C3</f>
        <v>117851.6</v>
      </c>
      <c r="F14" s="33"/>
      <c r="G14" s="34"/>
    </row>
    <row r="16" spans="1:7" ht="15.75" thickBot="1" x14ac:dyDescent="0.3">
      <c r="G16" s="35"/>
    </row>
    <row r="17" spans="1:12" ht="15.75" x14ac:dyDescent="0.25">
      <c r="A17" s="36" t="s">
        <v>12</v>
      </c>
      <c r="B17" s="37"/>
      <c r="C17" s="37"/>
      <c r="D17" s="37"/>
      <c r="E17" s="38"/>
      <c r="G17" s="35"/>
    </row>
    <row r="18" spans="1:12" ht="78.75" x14ac:dyDescent="0.25">
      <c r="A18" s="39" t="s">
        <v>2</v>
      </c>
      <c r="B18" s="7" t="s">
        <v>13</v>
      </c>
      <c r="C18" s="7" t="s">
        <v>14</v>
      </c>
      <c r="D18" s="7" t="s">
        <v>15</v>
      </c>
      <c r="E18" s="40" t="s">
        <v>16</v>
      </c>
      <c r="G18" s="41"/>
    </row>
    <row r="19" spans="1:12" ht="15.75" x14ac:dyDescent="0.25">
      <c r="A19" s="42">
        <v>22</v>
      </c>
      <c r="B19" s="11">
        <v>0</v>
      </c>
      <c r="C19" s="11">
        <v>22</v>
      </c>
      <c r="D19" s="10">
        <v>12472</v>
      </c>
      <c r="E19" s="43">
        <f>C19*D19*C3</f>
        <v>2743840</v>
      </c>
      <c r="H19">
        <v>1200000</v>
      </c>
      <c r="I19">
        <v>2.2000000000000002</v>
      </c>
      <c r="J19">
        <v>1.2</v>
      </c>
      <c r="K19">
        <v>254</v>
      </c>
      <c r="L19">
        <f>(H19*I19*J19)/K19</f>
        <v>12472.44094488189</v>
      </c>
    </row>
    <row r="20" spans="1:12" ht="15.75" x14ac:dyDescent="0.25">
      <c r="A20" s="54" t="s">
        <v>5</v>
      </c>
      <c r="B20" s="55"/>
      <c r="C20" s="55"/>
      <c r="D20" s="55"/>
      <c r="E20" s="43">
        <f>SUM(E19:E19)</f>
        <v>2743840</v>
      </c>
      <c r="G20" s="44"/>
    </row>
    <row r="21" spans="1:12" ht="16.5" thickBot="1" x14ac:dyDescent="0.3">
      <c r="A21" s="46" t="s">
        <v>19</v>
      </c>
      <c r="B21" s="56">
        <f>C19*D19</f>
        <v>274384</v>
      </c>
      <c r="C21" s="56"/>
      <c r="D21" s="56"/>
      <c r="E21" s="57"/>
    </row>
    <row r="22" spans="1:12" ht="15.75" thickBot="1" x14ac:dyDescent="0.3"/>
    <row r="23" spans="1:12" ht="15.75" x14ac:dyDescent="0.25">
      <c r="A23" s="45" t="s">
        <v>20</v>
      </c>
      <c r="B23" s="49"/>
      <c r="C23" s="49"/>
      <c r="D23" s="49"/>
      <c r="E23" s="47">
        <f>E20-G12</f>
        <v>1565324</v>
      </c>
    </row>
    <row r="24" spans="1:12" ht="16.5" thickBot="1" x14ac:dyDescent="0.3">
      <c r="A24" s="46" t="s">
        <v>21</v>
      </c>
      <c r="B24" s="50"/>
      <c r="C24" s="50"/>
      <c r="D24" s="50"/>
      <c r="E24" s="48">
        <f>B21-E14</f>
        <v>156532.4</v>
      </c>
    </row>
  </sheetData>
  <mergeCells count="2">
    <mergeCell ref="A20:D20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László</dc:creator>
  <cp:lastModifiedBy>Frankó Kálmán</cp:lastModifiedBy>
  <dcterms:created xsi:type="dcterms:W3CDTF">2023-01-14T14:40:56Z</dcterms:created>
  <dcterms:modified xsi:type="dcterms:W3CDTF">2023-03-20T08:02:23Z</dcterms:modified>
</cp:coreProperties>
</file>